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tudutultd-my.sharepoint.com/personal/richard_bushnell_tudutu_com/Documents/"/>
    </mc:Choice>
  </mc:AlternateContent>
  <xr:revisionPtr revIDLastSave="10" documentId="8_{A2336FA4-DAC5-46AE-AB40-A19A80B86F67}" xr6:coauthVersionLast="47" xr6:coauthVersionMax="47" xr10:uidLastSave="{84A03DE7-C66E-43F1-AB7C-DB78B975F507}"/>
  <bookViews>
    <workbookView xWindow="2160" yWindow="2160" windowWidth="19575" windowHeight="11820" xr2:uid="{00000000-000D-0000-FFFF-FFFF00000000}"/>
  </bookViews>
  <sheets>
    <sheet name="Use Cases" sheetId="1" r:id="rId1"/>
    <sheet name="Scoring Guide" sheetId="2" r:id="rId2"/>
    <sheet name="Prioritization Dashboar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A12" i="2"/>
  <c r="G5" i="3"/>
  <c r="P4" i="1"/>
  <c r="O4" i="1"/>
  <c r="O3" i="1"/>
  <c r="O2" i="1"/>
  <c r="P3" i="1" s="1"/>
  <c r="P2" i="1" l="1"/>
  <c r="E9" i="3" l="1"/>
  <c r="E7" i="3"/>
  <c r="E5" i="3"/>
  <c r="E8" i="3"/>
  <c r="E6" i="3"/>
  <c r="B5" i="3" l="1"/>
  <c r="D5" i="3"/>
  <c r="C5" i="3"/>
  <c r="D6" i="3"/>
  <c r="B6" i="3"/>
  <c r="C6" i="3"/>
  <c r="B8" i="3"/>
  <c r="D8" i="3"/>
  <c r="C8" i="3"/>
  <c r="D7" i="3"/>
  <c r="C7" i="3"/>
  <c r="B7" i="3"/>
  <c r="D9" i="3"/>
  <c r="C9" i="3"/>
  <c r="B9" i="3"/>
</calcChain>
</file>

<file path=xl/sharedStrings.xml><?xml version="1.0" encoding="utf-8"?>
<sst xmlns="http://schemas.openxmlformats.org/spreadsheetml/2006/main" count="71" uniqueCount="62">
  <si>
    <t>Use Case ID</t>
  </si>
  <si>
    <t>Title</t>
  </si>
  <si>
    <t>Business Owner</t>
  </si>
  <si>
    <t>Department</t>
  </si>
  <si>
    <t>Description</t>
  </si>
  <si>
    <t>Complexity (1-3)</t>
  </si>
  <si>
    <t>Urgency (1-3)</t>
  </si>
  <si>
    <t>Business Value (1-5)</t>
  </si>
  <si>
    <t>Risk Level (1-3)</t>
  </si>
  <si>
    <t>Regulatory Impact (0/1)</t>
  </si>
  <si>
    <t>ROI Potential (1-5)</t>
  </si>
  <si>
    <t>Dependencies</t>
  </si>
  <si>
    <t>Status</t>
  </si>
  <si>
    <t>Next Review Date</t>
  </si>
  <si>
    <t>Raw Score</t>
  </si>
  <si>
    <t>Priority Score</t>
  </si>
  <si>
    <t>UC-001</t>
  </si>
  <si>
    <t>Customer Service Chatbot</t>
  </si>
  <si>
    <t>Head of Customer Ops</t>
  </si>
  <si>
    <t>Operations</t>
  </si>
  <si>
    <t>Deploy AI chatbot to automate responses and improve response time.</t>
  </si>
  <si>
    <t>CRM integration</t>
  </si>
  <si>
    <t>Proposed</t>
  </si>
  <si>
    <t>2025-06-01</t>
  </si>
  <si>
    <t>UC-002</t>
  </si>
  <si>
    <t>Fraud Detection Model</t>
  </si>
  <si>
    <t>Chief Risk Officer</t>
  </si>
  <si>
    <t>Risk &amp; Compliance</t>
  </si>
  <si>
    <t>Machine learning model to detect fraudulent transactions in real-time.</t>
  </si>
  <si>
    <t>Transaction database</t>
  </si>
  <si>
    <t>In Development</t>
  </si>
  <si>
    <t>2025-07-15</t>
  </si>
  <si>
    <t>UC-003</t>
  </si>
  <si>
    <t>HR Recruitment Screening</t>
  </si>
  <si>
    <t>HR Director</t>
  </si>
  <si>
    <t>HR</t>
  </si>
  <si>
    <t>AI tool to assist in shortlisting CVs for recruitment campaigns.</t>
  </si>
  <si>
    <t>Applicant tracking system</t>
  </si>
  <si>
    <t>2025-06-30</t>
  </si>
  <si>
    <t>Use Case Prioritization – Scoring Model</t>
  </si>
  <si>
    <t>Weighted Factors</t>
  </si>
  <si>
    <t>Urgency (1–3)</t>
  </si>
  <si>
    <t>× 30</t>
  </si>
  <si>
    <t>Business Value (1–5)</t>
  </si>
  <si>
    <t>ROI Potential (1–5)</t>
  </si>
  <si>
    <t>× 20</t>
  </si>
  <si>
    <t>Complexity (1–3)</t>
  </si>
  <si>
    <t>× -10 (penalty)</t>
  </si>
  <si>
    <t>Risk Level (1–3)</t>
  </si>
  <si>
    <t>× +10 (bonus)</t>
  </si>
  <si>
    <t>Raw Score Formula</t>
  </si>
  <si>
    <t>Priority Score Formula (0–100)</t>
  </si>
  <si>
    <t>Each row:</t>
  </si>
  <si>
    <t>Notes</t>
  </si>
  <si>
    <t>• Priority Score rescales each row’s Raw Score against the current maximum Raw Score.</t>
  </si>
  <si>
    <t>• Adjust weights to reflect your strategy. Higher weights increase influence on prioritization.</t>
  </si>
  <si>
    <t>• Consider adding tie-breakers (e.g., strategic fit, customer impact) if scores are similar.</t>
  </si>
  <si>
    <t>Use Case Prioritization – Dashboard</t>
  </si>
  <si>
    <t>Top 5 Use Cases by Priority</t>
  </si>
  <si>
    <t>Average Priority by Department</t>
  </si>
  <si>
    <t>Rank</t>
  </si>
  <si>
    <t>Average 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</si>
</sst>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Top 5 Priority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'Prioritization Dashboard'!$C$5:$C$9</c:f>
              <c:strCache>
                <c:ptCount val="5"/>
                <c:pt idx="0">
                  <c:v>Fraud Detection Model</c:v>
                </c:pt>
                <c:pt idx="1">
                  <c:v>Customer Service Chatbot</c:v>
                </c:pt>
                <c:pt idx="2">
                  <c:v>HR Recruitment Screening</c:v>
                </c:pt>
                <c:pt idx="3">
                  <c:v>#NUM!</c:v>
                </c:pt>
                <c:pt idx="4">
                  <c:v>#NUM!</c:v>
                </c:pt>
              </c:strCache>
            </c:strRef>
          </c:cat>
          <c:val>
            <c:numRef>
              <c:f>'Prioritization Dashboard'!$E$5:$E$9</c:f>
              <c:numCache>
                <c:formatCode>General</c:formatCode>
                <c:ptCount val="5"/>
                <c:pt idx="0">
                  <c:v>100</c:v>
                </c:pt>
                <c:pt idx="1">
                  <c:v>86.2</c:v>
                </c:pt>
                <c:pt idx="2">
                  <c:v>58.6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7-4890-8088-6745EDBE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Use Case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Priority Score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72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workbookViewId="0">
      <selection sqref="A1:XFD1"/>
    </sheetView>
  </sheetViews>
  <sheetFormatPr defaultRowHeight="14.4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</row>
    <row r="2" spans="1:16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>
        <v>2</v>
      </c>
      <c r="G2" s="2">
        <v>3</v>
      </c>
      <c r="H2" s="2">
        <v>4</v>
      </c>
      <c r="I2" s="2">
        <v>2</v>
      </c>
      <c r="J2" s="2">
        <v>0</v>
      </c>
      <c r="K2" s="2">
        <v>4</v>
      </c>
      <c r="L2" s="2" t="s">
        <v>21</v>
      </c>
      <c r="M2" s="2" t="s">
        <v>22</v>
      </c>
      <c r="N2" s="2" t="s">
        <v>23</v>
      </c>
      <c r="O2">
        <f>(G2*30)+(H2*30)+(K2*20)-(F2*10)-(I2*10)+(J2*10)</f>
        <v>250</v>
      </c>
      <c r="P2">
        <f>IFERROR(ROUND((O2/MAX($O$2:$O$4))*100,1),0)</f>
        <v>86.2</v>
      </c>
    </row>
    <row r="3" spans="1:16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>
        <v>3</v>
      </c>
      <c r="G3" s="2">
        <v>3</v>
      </c>
      <c r="H3" s="2">
        <v>5</v>
      </c>
      <c r="I3" s="2">
        <v>3</v>
      </c>
      <c r="J3" s="2">
        <v>1</v>
      </c>
      <c r="K3" s="2">
        <v>5</v>
      </c>
      <c r="L3" s="2" t="s">
        <v>29</v>
      </c>
      <c r="M3" s="2" t="s">
        <v>30</v>
      </c>
      <c r="N3" s="2" t="s">
        <v>31</v>
      </c>
      <c r="O3">
        <f>(G3*30)+(H3*30)+(K3*20)-(F3*10)-(I3*10)+(J3*10)</f>
        <v>290</v>
      </c>
      <c r="P3">
        <f>IFERROR(ROUND((O3/MAX($O$2:$O$4))*100,1),0)</f>
        <v>100</v>
      </c>
    </row>
    <row r="4" spans="1:16">
      <c r="A4" s="2" t="s">
        <v>32</v>
      </c>
      <c r="B4" s="2" t="s">
        <v>33</v>
      </c>
      <c r="C4" s="2" t="s">
        <v>34</v>
      </c>
      <c r="D4" s="2" t="s">
        <v>35</v>
      </c>
      <c r="E4" s="2" t="s">
        <v>36</v>
      </c>
      <c r="F4" s="2">
        <v>2</v>
      </c>
      <c r="G4" s="2">
        <v>2</v>
      </c>
      <c r="H4" s="2">
        <v>3</v>
      </c>
      <c r="I4" s="2">
        <v>3</v>
      </c>
      <c r="J4" s="2">
        <v>1</v>
      </c>
      <c r="K4" s="2">
        <v>3</v>
      </c>
      <c r="L4" s="2" t="s">
        <v>37</v>
      </c>
      <c r="M4" s="2" t="s">
        <v>22</v>
      </c>
      <c r="N4" s="2" t="s">
        <v>38</v>
      </c>
      <c r="O4">
        <f>(G4*30)+(H4*30)+(K4*20)-(F4*10)-(I4*10)+(J4*10)</f>
        <v>170</v>
      </c>
      <c r="P4">
        <f>IFERROR(ROUND((O4/MAX($O$2:$O$4))*100,1),0)</f>
        <v>58.6</v>
      </c>
    </row>
  </sheetData>
  <sheetProtection sheet="1"/>
  <conditionalFormatting sqref="P2:P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DropDown="1" showInputMessage="1" showErrorMessage="1" sqref="I2:I4 F2:G4" xr:uid="{00000000-0002-0000-0000-000000000000}">
      <formula1>"1,2,3"</formula1>
    </dataValidation>
    <dataValidation type="list" allowBlank="1" showDropDown="1" showInputMessage="1" showErrorMessage="1" sqref="H2:H4 K2:K4" xr:uid="{00000000-0002-0000-0000-000002000000}">
      <formula1>"1,2,3,4,5"</formula1>
    </dataValidation>
    <dataValidation type="list" allowBlank="1" showDropDown="1" showInputMessage="1" showErrorMessage="1" sqref="J2:J4" xr:uid="{00000000-0002-0000-0000-000004000000}">
      <formula1>"0,1"</formula1>
    </dataValidation>
    <dataValidation type="list" allowBlank="1" showDropDown="1" showInputMessage="1" showErrorMessage="1" sqref="M2:M4" xr:uid="{00000000-0002-0000-0000-000006000000}">
      <formula1>"Proposed,In Development,On Hold,Live,Retired"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/>
  </sheetViews>
  <sheetFormatPr defaultRowHeight="14.45"/>
  <cols>
    <col min="1" max="1" width="81.140625" bestFit="1" customWidth="1"/>
    <col min="2" max="2" width="13.140625" bestFit="1" customWidth="1"/>
  </cols>
  <sheetData>
    <row r="1" spans="1:2">
      <c r="A1" t="s">
        <v>39</v>
      </c>
    </row>
    <row r="3" spans="1:2">
      <c r="A3" t="s">
        <v>40</v>
      </c>
    </row>
    <row r="4" spans="1:2">
      <c r="A4" t="s">
        <v>41</v>
      </c>
      <c r="B4" t="s">
        <v>42</v>
      </c>
    </row>
    <row r="5" spans="1:2">
      <c r="A5" t="s">
        <v>43</v>
      </c>
      <c r="B5" t="s">
        <v>42</v>
      </c>
    </row>
    <row r="6" spans="1:2">
      <c r="A6" t="s">
        <v>44</v>
      </c>
      <c r="B6" t="s">
        <v>45</v>
      </c>
    </row>
    <row r="7" spans="1:2">
      <c r="A7" t="s">
        <v>46</v>
      </c>
      <c r="B7" t="s">
        <v>47</v>
      </c>
    </row>
    <row r="8" spans="1:2">
      <c r="A8" t="s">
        <v>48</v>
      </c>
      <c r="B8" t="s">
        <v>47</v>
      </c>
    </row>
    <row r="9" spans="1:2">
      <c r="A9" t="s">
        <v>9</v>
      </c>
      <c r="B9" t="s">
        <v>49</v>
      </c>
    </row>
    <row r="11" spans="1:2">
      <c r="A11" t="s">
        <v>50</v>
      </c>
    </row>
    <row r="12" spans="1:2">
      <c r="A12" t="str">
        <f>_xlfn.SINGLE(_xlfn.CONCAT("=(Urgency*30)+(BusinessValue*30)+(ROI*20)-(Complexity*10)-(Risk*10)+(RegImpact*10)"))</f>
        <v>=(Urgency*30)+(BusinessValue*30)+(ROI*20)-(Complexity*10)-(Risk*10)+(RegImpact*10)</v>
      </c>
    </row>
    <row r="14" spans="1:2">
      <c r="A14" t="s">
        <v>51</v>
      </c>
    </row>
    <row r="15" spans="1:2">
      <c r="A15" t="s">
        <v>52</v>
      </c>
    </row>
    <row r="16" spans="1:2">
      <c r="A16" t="str">
        <f>_xlfn.SINGLE(_xlfn.CONCAT("=ROUND((RawScore / MAX(RawScoreColumn))*100, 1)"))</f>
        <v>=ROUND((RawScore / MAX(RawScoreColumn))*100, 1)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/>
  </sheetViews>
  <sheetFormatPr defaultRowHeight="14.45"/>
  <cols>
    <col min="1" max="1" width="31.42578125" bestFit="1" customWidth="1"/>
    <col min="2" max="2" width="10.5703125" bestFit="1" customWidth="1"/>
    <col min="3" max="3" width="23.28515625" bestFit="1" customWidth="1"/>
    <col min="4" max="4" width="16.7109375" bestFit="1" customWidth="1"/>
    <col min="5" max="5" width="12.28515625" bestFit="1" customWidth="1"/>
  </cols>
  <sheetData>
    <row r="1" spans="1:8">
      <c r="A1" t="s">
        <v>57</v>
      </c>
    </row>
    <row r="3" spans="1:8">
      <c r="A3" t="s">
        <v>58</v>
      </c>
      <c r="G3" t="s">
        <v>59</v>
      </c>
    </row>
    <row r="4" spans="1:8">
      <c r="A4" t="s">
        <v>60</v>
      </c>
      <c r="B4" t="s">
        <v>0</v>
      </c>
      <c r="C4" t="s">
        <v>1</v>
      </c>
      <c r="D4" t="s">
        <v>3</v>
      </c>
      <c r="E4" t="s">
        <v>15</v>
      </c>
      <c r="G4" t="s">
        <v>3</v>
      </c>
      <c r="H4" t="s">
        <v>61</v>
      </c>
    </row>
    <row r="5" spans="1:8">
      <c r="A5">
        <v>1</v>
      </c>
      <c r="B5" t="str">
        <f>INDEX('Use Cases'!$A$2:$A$4, MATCH(E5, 'Use Cases'!$P$2:$P$4, 0))</f>
        <v>UC-002</v>
      </c>
      <c r="C5" t="str">
        <f>INDEX('Use Cases'!$B$2:$B$4, MATCH(E5, 'Use Cases'!$P$2:$P$4, 0))</f>
        <v>Fraud Detection Model</v>
      </c>
      <c r="D5" t="str">
        <f>INDEX('Use Cases'!$D$2:$D$4, MATCH(E5, 'Use Cases'!$P$2:$P$4, 0))</f>
        <v>Risk &amp; Compliance</v>
      </c>
      <c r="E5">
        <f>LARGE('Use Cases'!$P$2:$P$4,1)</f>
        <v>100</v>
      </c>
      <c r="G5" t="str">
        <f>("Enter departments here →")</f>
        <v>Enter departments here →</v>
      </c>
    </row>
    <row r="6" spans="1:8">
      <c r="A6">
        <v>2</v>
      </c>
      <c r="B6" t="str">
        <f>INDEX('Use Cases'!$A$2:$A$4, MATCH(E6, 'Use Cases'!$P$2:$P$4, 0))</f>
        <v>UC-001</v>
      </c>
      <c r="C6" t="str">
        <f>INDEX('Use Cases'!$B$2:$B$4, MATCH(E6, 'Use Cases'!$P$2:$P$4, 0))</f>
        <v>Customer Service Chatbot</v>
      </c>
      <c r="D6" t="str">
        <f>INDEX('Use Cases'!$D$2:$D$4, MATCH(E6, 'Use Cases'!$P$2:$P$4, 0))</f>
        <v>Operations</v>
      </c>
      <c r="E6">
        <f>LARGE('Use Cases'!$P$2:$P$4,2)</f>
        <v>86.2</v>
      </c>
    </row>
    <row r="7" spans="1:8">
      <c r="A7">
        <v>3</v>
      </c>
      <c r="B7" t="str">
        <f>INDEX('Use Cases'!$A$2:$A$4, MATCH(E7, 'Use Cases'!$P$2:$P$4, 0))</f>
        <v>UC-003</v>
      </c>
      <c r="C7" t="str">
        <f>INDEX('Use Cases'!$B$2:$B$4, MATCH(E7, 'Use Cases'!$P$2:$P$4, 0))</f>
        <v>HR Recruitment Screening</v>
      </c>
      <c r="D7" t="str">
        <f>INDEX('Use Cases'!$D$2:$D$4, MATCH(E7, 'Use Cases'!$P$2:$P$4, 0))</f>
        <v>HR</v>
      </c>
      <c r="E7">
        <f>LARGE('Use Cases'!$P$2:$P$4,3)</f>
        <v>58.6</v>
      </c>
    </row>
    <row r="8" spans="1:8">
      <c r="A8">
        <v>4</v>
      </c>
      <c r="B8" t="e">
        <f>INDEX('Use Cases'!$A$2:$A$4, MATCH(E8, 'Use Cases'!$P$2:$P$4, 0))</f>
        <v>#NUM!</v>
      </c>
      <c r="C8" t="e">
        <f>INDEX('Use Cases'!$B$2:$B$4, MATCH(E8, 'Use Cases'!$P$2:$P$4, 0))</f>
        <v>#NUM!</v>
      </c>
      <c r="D8" t="e">
        <f>INDEX('Use Cases'!$D$2:$D$4, MATCH(E8, 'Use Cases'!$P$2:$P$4, 0))</f>
        <v>#NUM!</v>
      </c>
      <c r="E8" t="e">
        <f>LARGE('Use Cases'!$P$2:$P$4,4)</f>
        <v>#NUM!</v>
      </c>
    </row>
    <row r="9" spans="1:8">
      <c r="A9">
        <v>5</v>
      </c>
      <c r="B9" t="e">
        <f>INDEX('Use Cases'!$A$2:$A$4, MATCH(E9, 'Use Cases'!$P$2:$P$4, 0))</f>
        <v>#NUM!</v>
      </c>
      <c r="C9" t="e">
        <f>INDEX('Use Cases'!$B$2:$B$4, MATCH(E9, 'Use Cases'!$P$2:$P$4, 0))</f>
        <v>#NUM!</v>
      </c>
      <c r="D9" t="e">
        <f>INDEX('Use Cases'!$D$2:$D$4, MATCH(E9, 'Use Cases'!$P$2:$P$4, 0))</f>
        <v>#NUM!</v>
      </c>
      <c r="E9" t="e">
        <f>LARGE('Use Cases'!$P$2:$P$4,5)</f>
        <v>#NUM!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81D05C13E7442B452674518656D21" ma:contentTypeVersion="15" ma:contentTypeDescription="Create a new document." ma:contentTypeScope="" ma:versionID="4746076918dfcd67d3104c25f3ab1047">
  <xsd:schema xmlns:xsd="http://www.w3.org/2001/XMLSchema" xmlns:xs="http://www.w3.org/2001/XMLSchema" xmlns:p="http://schemas.microsoft.com/office/2006/metadata/properties" xmlns:ns2="cf378bf6-0d10-4a73-a341-8282ffbbbd43" xmlns:ns3="be314794-e7b3-402f-b7b9-79ab21367688" targetNamespace="http://schemas.microsoft.com/office/2006/metadata/properties" ma:root="true" ma:fieldsID="7d1e0e3e4dffd98d4d415227a72d8c26" ns2:_="" ns3:_="">
    <xsd:import namespace="cf378bf6-0d10-4a73-a341-8282ffbbbd43"/>
    <xsd:import namespace="be314794-e7b3-402f-b7b9-79ab21367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8bf6-0d10-4a73-a341-8282ffbbb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10f92c3-be56-4ca4-bd4e-e1e0cdbb6e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14794-e7b3-402f-b7b9-79ab2136768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61880ed-abbc-4863-8356-bdb8d11fc4b6}" ma:internalName="TaxCatchAll" ma:showField="CatchAllData" ma:web="be314794-e7b3-402f-b7b9-79ab21367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378bf6-0d10-4a73-a341-8282ffbbbd43">
      <Terms xmlns="http://schemas.microsoft.com/office/infopath/2007/PartnerControls"/>
    </lcf76f155ced4ddcb4097134ff3c332f>
    <TaxCatchAll xmlns="be314794-e7b3-402f-b7b9-79ab21367688" xsi:nil="true"/>
  </documentManagement>
</p:properties>
</file>

<file path=customXml/itemProps1.xml><?xml version="1.0" encoding="utf-8"?>
<ds:datastoreItem xmlns:ds="http://schemas.openxmlformats.org/officeDocument/2006/customXml" ds:itemID="{844F924B-F161-4322-ABA0-A0E53DE4C731}"/>
</file>

<file path=customXml/itemProps2.xml><?xml version="1.0" encoding="utf-8"?>
<ds:datastoreItem xmlns:ds="http://schemas.openxmlformats.org/officeDocument/2006/customXml" ds:itemID="{4F89ED7B-9A14-4645-A845-054B2A778053}"/>
</file>

<file path=customXml/itemProps3.xml><?xml version="1.0" encoding="utf-8"?>
<ds:datastoreItem xmlns:ds="http://schemas.openxmlformats.org/officeDocument/2006/customXml" ds:itemID="{B0B8C3A6-A78C-4BEA-BD2E-61BEA0C117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Richard Bushnell</cp:lastModifiedBy>
  <cp:revision/>
  <dcterms:created xsi:type="dcterms:W3CDTF">2025-09-02T15:08:26Z</dcterms:created>
  <dcterms:modified xsi:type="dcterms:W3CDTF">2025-09-03T14:24:33Z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0x0101009E381D05C13E7442B452674518656D21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